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 concurrentCalc="0"/>
</workbook>
</file>

<file path=xl/calcChain.xml><?xml version="1.0" encoding="utf-8"?>
<calcChain xmlns="http://schemas.openxmlformats.org/spreadsheetml/2006/main">
  <c r="D37" i="1" l="1"/>
  <c r="F37" i="1"/>
  <c r="D38" i="1"/>
  <c r="F38" i="1"/>
  <c r="D39" i="1"/>
  <c r="F39" i="1"/>
  <c r="D17" i="1"/>
  <c r="F17" i="1"/>
  <c r="D7" i="1"/>
  <c r="F7" i="1"/>
  <c r="E8" i="1"/>
  <c r="F8" i="1"/>
  <c r="F9" i="1"/>
  <c r="E10" i="1"/>
  <c r="F10" i="1"/>
  <c r="F11" i="1"/>
  <c r="E12" i="1"/>
  <c r="F12" i="1"/>
  <c r="F13" i="1"/>
  <c r="F18" i="1"/>
  <c r="F20" i="1"/>
  <c r="F40" i="1"/>
  <c r="F41" i="1"/>
  <c r="E13" i="1"/>
  <c r="E18" i="1"/>
  <c r="E20" i="1"/>
  <c r="E40" i="1"/>
  <c r="E41" i="1"/>
  <c r="D13" i="1"/>
  <c r="D18" i="1"/>
  <c r="D20" i="1"/>
  <c r="D40" i="1"/>
  <c r="D41" i="1"/>
  <c r="C13" i="1"/>
  <c r="C18" i="1"/>
  <c r="C20" i="1"/>
  <c r="C40" i="1"/>
  <c r="C41" i="1"/>
  <c r="B13" i="1"/>
  <c r="B18" i="1"/>
  <c r="B20" i="1"/>
  <c r="B40" i="1"/>
  <c r="B41" i="1"/>
  <c r="F23" i="1"/>
  <c r="E24" i="1"/>
  <c r="F24" i="1"/>
  <c r="D25" i="1"/>
  <c r="E25" i="1"/>
  <c r="F25" i="1"/>
  <c r="F26" i="1"/>
  <c r="F27" i="1"/>
  <c r="E28" i="1"/>
  <c r="F28" i="1"/>
  <c r="E30" i="1"/>
  <c r="F30" i="1"/>
  <c r="F31" i="1"/>
  <c r="D32" i="1"/>
  <c r="E32" i="1"/>
  <c r="F32" i="1"/>
  <c r="D33" i="1"/>
  <c r="F33" i="1"/>
  <c r="F34" i="1"/>
  <c r="F35" i="1"/>
  <c r="E35" i="1"/>
  <c r="D35" i="1"/>
  <c r="C35" i="1"/>
  <c r="B35" i="1"/>
</calcChain>
</file>

<file path=xl/sharedStrings.xml><?xml version="1.0" encoding="utf-8"?>
<sst xmlns="http://schemas.openxmlformats.org/spreadsheetml/2006/main" count="39" uniqueCount="39">
  <si>
    <t>Parent Company</t>
  </si>
  <si>
    <t>Subsidiary Company</t>
  </si>
  <si>
    <t xml:space="preserve">Adjustments </t>
  </si>
  <si>
    <t xml:space="preserve">Consolidated </t>
  </si>
  <si>
    <t xml:space="preserve">Debits </t>
  </si>
  <si>
    <t xml:space="preserve">Credits </t>
  </si>
  <si>
    <t xml:space="preserve">Income Statement </t>
  </si>
  <si>
    <t xml:space="preserve">Sales Revenue </t>
  </si>
  <si>
    <t>Less: Cost of Goods Sold</t>
  </si>
  <si>
    <t>Selling Expenses</t>
  </si>
  <si>
    <t>Administrative Expenses</t>
  </si>
  <si>
    <t>Interest Expense</t>
  </si>
  <si>
    <t>Income From Subsidiary</t>
  </si>
  <si>
    <t xml:space="preserve">Consolidated Net Income </t>
  </si>
  <si>
    <t xml:space="preserve">Statement of Retained Earnings </t>
  </si>
  <si>
    <t xml:space="preserve">Beginning Balance </t>
  </si>
  <si>
    <t>Net Income</t>
  </si>
  <si>
    <t>Less: Dividend Declared</t>
  </si>
  <si>
    <t>Ending Balance</t>
  </si>
  <si>
    <t xml:space="preserve">Balance Sheet </t>
  </si>
  <si>
    <t>Cash</t>
  </si>
  <si>
    <t>Accounts Receivable</t>
  </si>
  <si>
    <t>Inventory</t>
  </si>
  <si>
    <t>Short-term Investments</t>
  </si>
  <si>
    <t>Prepaid Assets</t>
  </si>
  <si>
    <t>Investment in Subsidiary</t>
  </si>
  <si>
    <t xml:space="preserve">Long-Term Notes Receivable </t>
  </si>
  <si>
    <t>Debt Service Fund</t>
  </si>
  <si>
    <t>Depreciable Assets</t>
  </si>
  <si>
    <t>Accumulated Depreciation</t>
  </si>
  <si>
    <t>Intangible Assets</t>
  </si>
  <si>
    <t xml:space="preserve">Total Assets </t>
  </si>
  <si>
    <t>Current Liabilities</t>
  </si>
  <si>
    <t>Long-Term Notes Payable</t>
  </si>
  <si>
    <t>Common Stock</t>
  </si>
  <si>
    <t>Retained Earnings</t>
  </si>
  <si>
    <t xml:space="preserve">Total Liabilities and Equity </t>
  </si>
  <si>
    <t>As of 31st December, 2020</t>
  </si>
  <si>
    <t>Financial Statements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</si>
</sst>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165" fontId="0" fillId="0" borderId="0" xfId="1" applyNumberFormat="1" applyFont="1" applyAlignment="1">
      <alignment horizontal="right"/>
    </xf>
    <xf numFmtId="165" fontId="3" fillId="0" borderId="2" xfId="1" applyNumberFormat="1" applyFont="1" applyBorder="1" applyAlignment="1">
      <alignment horizontal="right"/>
    </xf>
    <xf numFmtId="165" fontId="0" fillId="0" borderId="0" xfId="1" applyNumberFormat="1" applyFont="1"/>
    <xf numFmtId="165" fontId="3" fillId="0" borderId="0" xfId="1" applyNumberFormat="1" applyFont="1"/>
    <xf numFmtId="0" fontId="0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Milestone_1___2_ACC_6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 Given"/>
      <sheetName val="Consolidation Entries "/>
      <sheetName val="Consolidation Worksheet "/>
      <sheetName val="Income Statement"/>
      <sheetName val="Balance Sheet"/>
      <sheetName val="BS + IS Exchange Spreadsheet"/>
    </sheetNames>
    <sheetDataSet>
      <sheetData sheetId="0"/>
      <sheetData sheetId="1">
        <row r="4">
          <cell r="B4">
            <v>35000</v>
          </cell>
        </row>
        <row r="10">
          <cell r="B10">
            <v>200000</v>
          </cell>
        </row>
        <row r="11">
          <cell r="B11">
            <v>50000</v>
          </cell>
        </row>
        <row r="12">
          <cell r="C12">
            <v>40000</v>
          </cell>
        </row>
        <row r="13">
          <cell r="C13">
            <v>210000</v>
          </cell>
        </row>
        <row r="16">
          <cell r="B16">
            <v>10000</v>
          </cell>
        </row>
        <row r="17">
          <cell r="C17">
            <v>5000</v>
          </cell>
        </row>
        <row r="18">
          <cell r="C18">
            <v>5000</v>
          </cell>
        </row>
        <row r="21">
          <cell r="B21">
            <v>5000</v>
          </cell>
        </row>
        <row r="25">
          <cell r="B25">
            <v>20000</v>
          </cell>
        </row>
        <row r="26">
          <cell r="B26">
            <v>20000</v>
          </cell>
        </row>
        <row r="30">
          <cell r="B30">
            <v>10000</v>
          </cell>
        </row>
        <row r="31">
          <cell r="C31">
            <v>10000</v>
          </cell>
        </row>
        <row r="34">
          <cell r="B34">
            <v>7000</v>
          </cell>
        </row>
        <row r="35">
          <cell r="C35">
            <v>7000</v>
          </cell>
        </row>
        <row r="38">
          <cell r="B38">
            <v>100000</v>
          </cell>
        </row>
        <row r="39">
          <cell r="C39">
            <v>100000</v>
          </cell>
        </row>
        <row r="42">
          <cell r="B42">
            <v>50000</v>
          </cell>
        </row>
        <row r="43">
          <cell r="C43">
            <v>50000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G6" sqref="G6"/>
    </sheetView>
  </sheetViews>
  <sheetFormatPr defaultColWidth="12.5703125" defaultRowHeight="15" x14ac:dyDescent="0.25"/>
  <cols>
    <col min="1" max="1" width="32" bestFit="1" customWidth="1"/>
    <col min="2" max="2" width="17" style="3" bestFit="1" customWidth="1"/>
    <col min="3" max="3" width="20.140625" style="3" bestFit="1" customWidth="1"/>
    <col min="4" max="5" width="10.28515625" style="3" bestFit="1" customWidth="1"/>
    <col min="6" max="6" width="14.140625" style="3" bestFit="1" customWidth="1"/>
  </cols>
  <sheetData>
    <row r="1" spans="1:7" ht="15.75" x14ac:dyDescent="0.25">
      <c r="A1" s="1" t="s">
        <v>38</v>
      </c>
      <c r="B1" s="1"/>
      <c r="C1" s="1"/>
      <c r="D1" s="1"/>
      <c r="E1" s="1"/>
      <c r="F1" s="1"/>
    </row>
    <row r="2" spans="1:7" ht="15.75" x14ac:dyDescent="0.25">
      <c r="A2" s="1" t="s">
        <v>37</v>
      </c>
      <c r="B2" s="1"/>
      <c r="C2" s="1"/>
      <c r="D2" s="1"/>
      <c r="E2" s="1"/>
      <c r="F2" s="1"/>
    </row>
    <row r="3" spans="1:7" ht="15.75" x14ac:dyDescent="0.25">
      <c r="A3" s="2"/>
      <c r="B3" s="2"/>
      <c r="C3" s="2"/>
      <c r="D3" s="2"/>
      <c r="E3" s="2"/>
      <c r="F3" s="2"/>
    </row>
    <row r="4" spans="1:7" s="10" customFormat="1" x14ac:dyDescent="0.25">
      <c r="B4" s="11" t="s">
        <v>0</v>
      </c>
      <c r="C4" s="11" t="s">
        <v>1</v>
      </c>
      <c r="D4" s="12" t="s">
        <v>2</v>
      </c>
      <c r="E4" s="12"/>
      <c r="F4" s="11" t="s">
        <v>3</v>
      </c>
    </row>
    <row r="5" spans="1:7" x14ac:dyDescent="0.25">
      <c r="D5" s="3" t="s">
        <v>4</v>
      </c>
      <c r="E5" s="3" t="s">
        <v>5</v>
      </c>
    </row>
    <row r="6" spans="1:7" ht="15.75" x14ac:dyDescent="0.25">
      <c r="A6" s="4" t="s">
        <v>6</v>
      </c>
    </row>
    <row r="7" spans="1:7" x14ac:dyDescent="0.25">
      <c r="A7" t="s">
        <v>7</v>
      </c>
      <c r="B7" s="5">
        <v>750000</v>
      </c>
      <c r="C7" s="5">
        <v>245000</v>
      </c>
      <c r="D7" s="5">
        <f>'[1]Consolidation Entries '!B34+'[1]Consolidation Entries '!B16</f>
        <v>17000</v>
      </c>
      <c r="E7" s="5"/>
      <c r="F7" s="5">
        <f>B7+C7-D7-E7</f>
        <v>978000</v>
      </c>
    </row>
    <row r="8" spans="1:7" x14ac:dyDescent="0.25">
      <c r="A8" t="s">
        <v>8</v>
      </c>
      <c r="B8" s="5">
        <v>-330000</v>
      </c>
      <c r="C8" s="5">
        <v>-160000</v>
      </c>
      <c r="D8" s="5"/>
      <c r="E8" s="5">
        <f>'[1]Consolidation Entries '!C17</f>
        <v>5000</v>
      </c>
      <c r="F8" s="5">
        <f>B8+C8-D8+E8</f>
        <v>-485000</v>
      </c>
    </row>
    <row r="9" spans="1:7" x14ac:dyDescent="0.25">
      <c r="A9" t="s">
        <v>9</v>
      </c>
      <c r="B9" s="5">
        <v>-100000</v>
      </c>
      <c r="C9" s="5">
        <v>-45000</v>
      </c>
      <c r="D9" s="5"/>
      <c r="E9" s="5"/>
      <c r="F9" s="5">
        <f t="shared" ref="F9:F11" si="0">B9+C9-D9+E9</f>
        <v>-145000</v>
      </c>
    </row>
    <row r="10" spans="1:7" x14ac:dyDescent="0.25">
      <c r="A10" t="s">
        <v>10</v>
      </c>
      <c r="B10" s="5">
        <v>-120000</v>
      </c>
      <c r="C10" s="5">
        <v>-70000</v>
      </c>
      <c r="D10" s="5"/>
      <c r="E10" s="5">
        <f>'[1]Consolidation Entries '!C35</f>
        <v>7000</v>
      </c>
      <c r="F10" s="5">
        <f t="shared" si="0"/>
        <v>-183000</v>
      </c>
    </row>
    <row r="11" spans="1:7" x14ac:dyDescent="0.25">
      <c r="A11" t="s">
        <v>11</v>
      </c>
      <c r="B11" s="5">
        <v>-24000</v>
      </c>
      <c r="C11" s="5">
        <v>-5000</v>
      </c>
      <c r="D11" s="5"/>
      <c r="E11" s="5"/>
      <c r="F11" s="5">
        <f t="shared" si="0"/>
        <v>-29000</v>
      </c>
    </row>
    <row r="12" spans="1:7" x14ac:dyDescent="0.25">
      <c r="A12" t="s">
        <v>12</v>
      </c>
      <c r="B12" s="5">
        <v>-40000</v>
      </c>
      <c r="C12" s="5"/>
      <c r="D12" s="5"/>
      <c r="E12" s="5">
        <f>'[1]Consolidation Entries '!B4+'[1]Consolidation Entries '!B21</f>
        <v>40000</v>
      </c>
      <c r="F12" s="5">
        <f>B12+C12-D12+E12</f>
        <v>0</v>
      </c>
    </row>
    <row r="13" spans="1:7" s="4" customFormat="1" ht="16.5" thickBot="1" x14ac:dyDescent="0.3">
      <c r="A13" s="4" t="s">
        <v>13</v>
      </c>
      <c r="B13" s="6">
        <f>SUM(B7:B12)</f>
        <v>136000</v>
      </c>
      <c r="C13" s="6">
        <f t="shared" ref="C13:F13" si="1">SUM(C7:C12)</f>
        <v>-35000</v>
      </c>
      <c r="D13" s="6">
        <f t="shared" si="1"/>
        <v>17000</v>
      </c>
      <c r="E13" s="6">
        <f t="shared" si="1"/>
        <v>52000</v>
      </c>
      <c r="F13" s="6">
        <f t="shared" si="1"/>
        <v>136000</v>
      </c>
    </row>
    <row r="14" spans="1:7" ht="15.75" thickTop="1" x14ac:dyDescent="0.25">
      <c r="B14" s="5"/>
      <c r="C14" s="5"/>
      <c r="D14" s="5"/>
      <c r="E14" s="5"/>
      <c r="F14" s="5"/>
    </row>
    <row r="15" spans="1:7" ht="15.75" x14ac:dyDescent="0.25">
      <c r="A15" s="4" t="s">
        <v>14</v>
      </c>
      <c r="B15" s="5"/>
      <c r="C15" s="5"/>
      <c r="D15" s="5"/>
      <c r="E15" s="5"/>
      <c r="F15" s="5"/>
    </row>
    <row r="16" spans="1:7" x14ac:dyDescent="0.25">
      <c r="B16" s="5"/>
      <c r="C16" s="5"/>
      <c r="D16" s="5"/>
      <c r="E16" s="5"/>
      <c r="F16" s="5"/>
      <c r="G16" s="7"/>
    </row>
    <row r="17" spans="1:7" x14ac:dyDescent="0.25">
      <c r="A17" t="s">
        <v>15</v>
      </c>
      <c r="B17" s="5">
        <v>482000</v>
      </c>
      <c r="C17" s="5">
        <v>50000</v>
      </c>
      <c r="D17" s="5">
        <f>'[1]Consolidation Entries '!B11</f>
        <v>50000</v>
      </c>
      <c r="E17" s="5"/>
      <c r="F17" s="5">
        <f>B17+C17-D17</f>
        <v>482000</v>
      </c>
      <c r="G17" s="7"/>
    </row>
    <row r="18" spans="1:7" x14ac:dyDescent="0.25">
      <c r="A18" t="s">
        <v>16</v>
      </c>
      <c r="B18" s="5">
        <f>B13</f>
        <v>136000</v>
      </c>
      <c r="C18" s="5">
        <f t="shared" ref="C18:F18" si="2">C13</f>
        <v>-35000</v>
      </c>
      <c r="D18" s="5">
        <f t="shared" si="2"/>
        <v>17000</v>
      </c>
      <c r="E18" s="5">
        <f t="shared" si="2"/>
        <v>52000</v>
      </c>
      <c r="F18" s="5">
        <f t="shared" si="2"/>
        <v>136000</v>
      </c>
      <c r="G18" s="7"/>
    </row>
    <row r="19" spans="1:7" x14ac:dyDescent="0.25">
      <c r="A19" t="s">
        <v>17</v>
      </c>
      <c r="B19" s="5">
        <v>0</v>
      </c>
      <c r="C19" s="5">
        <v>0</v>
      </c>
      <c r="D19" s="5"/>
      <c r="E19" s="5"/>
      <c r="F19" s="5">
        <v>0</v>
      </c>
      <c r="G19" s="7"/>
    </row>
    <row r="20" spans="1:7" s="4" customFormat="1" ht="16.5" thickBot="1" x14ac:dyDescent="0.3">
      <c r="A20" s="4" t="s">
        <v>18</v>
      </c>
      <c r="B20" s="6">
        <f>SUM(B17:B19)</f>
        <v>618000</v>
      </c>
      <c r="C20" s="6">
        <f t="shared" ref="C20:F20" si="3">SUM(C17:C19)</f>
        <v>15000</v>
      </c>
      <c r="D20" s="6">
        <f t="shared" si="3"/>
        <v>67000</v>
      </c>
      <c r="E20" s="6">
        <f t="shared" si="3"/>
        <v>52000</v>
      </c>
      <c r="F20" s="6">
        <f t="shared" si="3"/>
        <v>618000</v>
      </c>
      <c r="G20" s="8"/>
    </row>
    <row r="21" spans="1:7" ht="15.75" thickTop="1" x14ac:dyDescent="0.25">
      <c r="B21" s="5"/>
      <c r="C21" s="5"/>
      <c r="D21" s="5"/>
      <c r="E21" s="5"/>
      <c r="F21" s="5"/>
      <c r="G21" s="7"/>
    </row>
    <row r="22" spans="1:7" ht="15.75" x14ac:dyDescent="0.25">
      <c r="A22" s="4" t="s">
        <v>19</v>
      </c>
    </row>
    <row r="23" spans="1:7" x14ac:dyDescent="0.25">
      <c r="A23" s="9" t="s">
        <v>20</v>
      </c>
      <c r="B23" s="5">
        <v>10000</v>
      </c>
      <c r="C23" s="5">
        <v>4000</v>
      </c>
      <c r="D23" s="5"/>
      <c r="E23" s="5"/>
      <c r="F23" s="5">
        <f>B23+C23+D23-E23</f>
        <v>14000</v>
      </c>
    </row>
    <row r="24" spans="1:7" x14ac:dyDescent="0.25">
      <c r="A24" s="9" t="s">
        <v>21</v>
      </c>
      <c r="B24" s="5">
        <v>25000</v>
      </c>
      <c r="C24" s="5">
        <v>10000</v>
      </c>
      <c r="D24" s="5"/>
      <c r="E24" s="5">
        <f>'[1]Consolidation Entries '!C31</f>
        <v>10000</v>
      </c>
      <c r="F24" s="5">
        <f>B24+C24+D24-E24</f>
        <v>25000</v>
      </c>
    </row>
    <row r="25" spans="1:7" x14ac:dyDescent="0.25">
      <c r="A25" s="9" t="s">
        <v>22</v>
      </c>
      <c r="B25" s="5">
        <v>30000</v>
      </c>
      <c r="C25" s="5">
        <v>12000</v>
      </c>
      <c r="D25" s="5">
        <f>'[1]Consolidation Entries '!B25</f>
        <v>20000</v>
      </c>
      <c r="E25" s="5">
        <f>'[1]Consolidation Entries '!C18</f>
        <v>5000</v>
      </c>
      <c r="F25" s="5">
        <f>B25+C25+D25-E25</f>
        <v>57000</v>
      </c>
    </row>
    <row r="26" spans="1:7" x14ac:dyDescent="0.25">
      <c r="A26" s="9" t="s">
        <v>23</v>
      </c>
      <c r="B26" s="5">
        <v>40000</v>
      </c>
      <c r="C26" s="5">
        <v>6000</v>
      </c>
      <c r="D26" s="5"/>
      <c r="E26" s="5"/>
      <c r="F26" s="5">
        <f>B26+C26+D26-E26</f>
        <v>46000</v>
      </c>
    </row>
    <row r="27" spans="1:7" x14ac:dyDescent="0.25">
      <c r="A27" s="9" t="s">
        <v>24</v>
      </c>
      <c r="B27" s="5">
        <v>35000</v>
      </c>
      <c r="C27" s="5">
        <v>12000</v>
      </c>
      <c r="D27" s="5"/>
      <c r="E27" s="5"/>
      <c r="F27" s="5">
        <f>B27+C27+D27-E27</f>
        <v>47000</v>
      </c>
    </row>
    <row r="28" spans="1:7" x14ac:dyDescent="0.25">
      <c r="A28" s="9" t="s">
        <v>25</v>
      </c>
      <c r="B28" s="5">
        <v>250000</v>
      </c>
      <c r="C28" s="5"/>
      <c r="D28" s="5"/>
      <c r="E28" s="5">
        <f>'[1]Consolidation Entries '!C13+'[1]Consolidation Entries '!C12</f>
        <v>250000</v>
      </c>
      <c r="F28" s="5">
        <f>B28+C28-D28-E28</f>
        <v>0</v>
      </c>
    </row>
    <row r="29" spans="1:7" x14ac:dyDescent="0.25">
      <c r="B29" s="5"/>
      <c r="C29" s="5"/>
      <c r="D29" s="5"/>
      <c r="E29" s="5"/>
      <c r="F29" s="5"/>
    </row>
    <row r="30" spans="1:7" x14ac:dyDescent="0.25">
      <c r="A30" t="s">
        <v>26</v>
      </c>
      <c r="B30" s="5">
        <v>150000</v>
      </c>
      <c r="C30" s="5">
        <v>14000</v>
      </c>
      <c r="D30" s="5"/>
      <c r="E30" s="5">
        <f>'[1]Consolidation Entries '!C39</f>
        <v>100000</v>
      </c>
      <c r="F30" s="5">
        <f>B30+C30-D30-E30</f>
        <v>64000</v>
      </c>
    </row>
    <row r="31" spans="1:7" x14ac:dyDescent="0.25">
      <c r="A31" t="s">
        <v>27</v>
      </c>
      <c r="B31" s="5">
        <v>50000</v>
      </c>
      <c r="C31" s="5">
        <v>0</v>
      </c>
      <c r="D31" s="5"/>
      <c r="E31" s="5"/>
      <c r="F31" s="5">
        <f t="shared" ref="F31" si="4">B31+C31-D31-E31</f>
        <v>50000</v>
      </c>
    </row>
    <row r="32" spans="1:7" x14ac:dyDescent="0.25">
      <c r="A32" t="s">
        <v>28</v>
      </c>
      <c r="B32" s="5">
        <v>900000</v>
      </c>
      <c r="C32" s="5">
        <v>350000</v>
      </c>
      <c r="D32" s="5">
        <f>'[1]Consolidation Entries '!B26</f>
        <v>20000</v>
      </c>
      <c r="E32" s="5">
        <f>'[1]Consolidation Entries '!C43</f>
        <v>50000</v>
      </c>
      <c r="F32" s="5">
        <f>B32+C32+D32-E32</f>
        <v>1220000</v>
      </c>
    </row>
    <row r="33" spans="1:7" x14ac:dyDescent="0.25">
      <c r="A33" t="s">
        <v>29</v>
      </c>
      <c r="B33" s="5">
        <v>-200000</v>
      </c>
      <c r="C33" s="5">
        <v>-50000</v>
      </c>
      <c r="D33" s="5">
        <f>'[1]Consolidation Entries '!B42</f>
        <v>50000</v>
      </c>
      <c r="E33" s="5"/>
      <c r="F33" s="5">
        <f t="shared" ref="F33:F34" si="5">B33+C33+D33-E33</f>
        <v>-200000</v>
      </c>
    </row>
    <row r="34" spans="1:7" x14ac:dyDescent="0.25">
      <c r="A34" t="s">
        <v>30</v>
      </c>
      <c r="B34" s="5">
        <v>45000</v>
      </c>
      <c r="C34" s="5">
        <v>20000</v>
      </c>
      <c r="D34" s="5"/>
      <c r="E34" s="5"/>
      <c r="F34" s="5">
        <f t="shared" si="5"/>
        <v>65000</v>
      </c>
    </row>
    <row r="35" spans="1:7" s="4" customFormat="1" ht="16.5" thickBot="1" x14ac:dyDescent="0.3">
      <c r="A35" s="4" t="s">
        <v>31</v>
      </c>
      <c r="B35" s="6">
        <f>SUM(B23:B34)</f>
        <v>1335000</v>
      </c>
      <c r="C35" s="6">
        <f t="shared" ref="C35:F35" si="6">SUM(C23:C34)</f>
        <v>378000</v>
      </c>
      <c r="D35" s="6">
        <f t="shared" si="6"/>
        <v>90000</v>
      </c>
      <c r="E35" s="6">
        <f t="shared" si="6"/>
        <v>415000</v>
      </c>
      <c r="F35" s="6">
        <f t="shared" si="6"/>
        <v>1388000</v>
      </c>
    </row>
    <row r="36" spans="1:7" ht="15.75" thickTop="1" x14ac:dyDescent="0.25">
      <c r="B36" s="5"/>
      <c r="C36" s="5"/>
      <c r="D36" s="5"/>
      <c r="E36" s="5"/>
      <c r="F36" s="5"/>
    </row>
    <row r="37" spans="1:7" x14ac:dyDescent="0.25">
      <c r="A37" t="s">
        <v>32</v>
      </c>
      <c r="B37" s="5">
        <v>92000</v>
      </c>
      <c r="C37" s="5">
        <v>44000</v>
      </c>
      <c r="D37" s="5">
        <f>'[1]Consolidation Entries '!B30</f>
        <v>10000</v>
      </c>
      <c r="E37" s="5"/>
      <c r="F37" s="5">
        <f>B37+C37-D37-E37</f>
        <v>126000</v>
      </c>
    </row>
    <row r="38" spans="1:7" x14ac:dyDescent="0.25">
      <c r="A38" t="s">
        <v>33</v>
      </c>
      <c r="B38" s="5">
        <v>225000</v>
      </c>
      <c r="C38" s="5">
        <v>119000</v>
      </c>
      <c r="D38" s="5">
        <f>'[1]Consolidation Entries '!B38</f>
        <v>100000</v>
      </c>
      <c r="E38" s="5"/>
      <c r="F38" s="5">
        <f t="shared" ref="F38:F39" si="7">B38+C38-D38-E38</f>
        <v>244000</v>
      </c>
    </row>
    <row r="39" spans="1:7" x14ac:dyDescent="0.25">
      <c r="A39" t="s">
        <v>34</v>
      </c>
      <c r="B39" s="5">
        <v>400000</v>
      </c>
      <c r="C39" s="5">
        <v>200000</v>
      </c>
      <c r="D39" s="5">
        <f>'[1]Consolidation Entries '!B10</f>
        <v>200000</v>
      </c>
      <c r="E39" s="5"/>
      <c r="F39" s="5">
        <f t="shared" si="7"/>
        <v>400000</v>
      </c>
    </row>
    <row r="40" spans="1:7" x14ac:dyDescent="0.25">
      <c r="A40" t="s">
        <v>35</v>
      </c>
      <c r="B40" s="5">
        <f>B20</f>
        <v>618000</v>
      </c>
      <c r="C40" s="5">
        <f>C20</f>
        <v>15000</v>
      </c>
      <c r="D40" s="5">
        <f>D20</f>
        <v>67000</v>
      </c>
      <c r="E40" s="5">
        <f>E20</f>
        <v>52000</v>
      </c>
      <c r="F40" s="5">
        <f>F20</f>
        <v>618000</v>
      </c>
    </row>
    <row r="41" spans="1:7" s="4" customFormat="1" ht="16.5" thickBot="1" x14ac:dyDescent="0.3">
      <c r="A41" s="4" t="s">
        <v>36</v>
      </c>
      <c r="B41" s="6">
        <f>SUM(B37:B40)</f>
        <v>1335000</v>
      </c>
      <c r="C41" s="6">
        <f t="shared" ref="C41:F41" si="8">SUM(C37:C40)</f>
        <v>378000</v>
      </c>
      <c r="D41" s="6">
        <f t="shared" si="8"/>
        <v>377000</v>
      </c>
      <c r="E41" s="6">
        <f t="shared" si="8"/>
        <v>52000</v>
      </c>
      <c r="F41" s="6">
        <f t="shared" si="8"/>
        <v>1388000</v>
      </c>
    </row>
    <row r="42" spans="1:7" ht="15.75" thickTop="1" x14ac:dyDescent="0.25">
      <c r="B42" s="5"/>
      <c r="C42" s="5"/>
      <c r="D42" s="5"/>
      <c r="E42" s="5"/>
      <c r="F42" s="5"/>
    </row>
    <row r="43" spans="1:7" x14ac:dyDescent="0.25">
      <c r="B43" s="5"/>
      <c r="C43" s="5"/>
      <c r="D43" s="5"/>
      <c r="E43" s="5"/>
      <c r="F43" s="5"/>
      <c r="G43" s="7"/>
    </row>
  </sheetData>
  <mergeCells count="3">
    <mergeCell ref="A1:F1"/>
    <mergeCell ref="A2:F2"/>
    <mergeCell ref="D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2021-01-09T20:30:05Z</dcterms:created>
  <dcterms:modified xsi:type="dcterms:W3CDTF">2021-01-09T20:34:37Z</dcterms:modified>
</cp:coreProperties>
</file>